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22020" windowHeight="8730" activeTab="0"/>
  </bookViews>
  <sheets>
    <sheet name="Tire Cure  Rep PT" sheetId="1" r:id="rId1"/>
  </sheets>
  <definedNames>
    <definedName name="_xlnm.Print_Area" localSheetId="0">'Tire Cure  Rep PT'!$A$1:$J$40</definedName>
    <definedName name="_xlnm.Print_Titles" localSheetId="0">'Tire Cure  Rep PT'!$A:$B,'Tire Cure  Rep PT'!$1:$1</definedName>
    <definedName name="Z_89391BA3_FF30_11D2_8101_00104BA05FA6_.wvu.PrintArea" localSheetId="0" hidden="1">'Tire Cure  Rep PT'!$A$10:$C$38</definedName>
    <definedName name="Z_89391BA3_FF30_11D2_8101_00104BA05FA6_.wvu.PrintTitles" localSheetId="0" hidden="1">'Tire Cure  Rep PT'!$A:$B,'Tire Cure  Rep PT'!$1:$1</definedName>
  </definedNames>
  <calcPr fullCalcOnLoad="1"/>
</workbook>
</file>

<file path=xl/sharedStrings.xml><?xml version="1.0" encoding="utf-8"?>
<sst xmlns="http://schemas.openxmlformats.org/spreadsheetml/2006/main" count="66" uniqueCount="64">
  <si>
    <t>Name</t>
  </si>
  <si>
    <t>Applicability</t>
  </si>
  <si>
    <t>Author or updater</t>
  </si>
  <si>
    <t>Matthew Cegielski</t>
  </si>
  <si>
    <t>Last Update</t>
  </si>
  <si>
    <t>Tire Calculator</t>
  </si>
  <si>
    <t>Facility:</t>
  </si>
  <si>
    <t>Tires/hr</t>
  </si>
  <si>
    <t>Tires/yr</t>
  </si>
  <si>
    <t>ID#:</t>
  </si>
  <si>
    <t>Project #:</t>
  </si>
  <si>
    <t>lbs/hr</t>
  </si>
  <si>
    <t>lbs/yr</t>
  </si>
  <si>
    <t xml:space="preserve"> lb/hr</t>
  </si>
  <si>
    <t>lb/yr</t>
  </si>
  <si>
    <t xml:space="preserve">Formula </t>
  </si>
  <si>
    <t xml:space="preserve"> VOC Control Efficiency</t>
  </si>
  <si>
    <t>Substance</t>
  </si>
  <si>
    <t>CAS #</t>
  </si>
  <si>
    <t>Uncontrolled LB/HR</t>
  </si>
  <si>
    <t>Uncontrolled LB/YR</t>
  </si>
  <si>
    <t>LB/HR</t>
  </si>
  <si>
    <t xml:space="preserve"> LB/YR</t>
  </si>
  <si>
    <t>1,2,4-Trichlorobenzene</t>
  </si>
  <si>
    <t>Acetophenone</t>
  </si>
  <si>
    <t>Acrolein</t>
  </si>
  <si>
    <t>Aniline</t>
  </si>
  <si>
    <t>Benzene</t>
  </si>
  <si>
    <t>Biphenyl</t>
  </si>
  <si>
    <t>Carbon Disulfide</t>
  </si>
  <si>
    <t>Cumene</t>
  </si>
  <si>
    <t>Di(2-Ethylhexyl)phthalate DEHP</t>
  </si>
  <si>
    <t>Dibenzofuran</t>
  </si>
  <si>
    <t>Dibutyl phthalate</t>
  </si>
  <si>
    <t>Dimethyl phthalate</t>
  </si>
  <si>
    <t>Ethylbenzene</t>
  </si>
  <si>
    <t>Hexane</t>
  </si>
  <si>
    <t>Isophorone</t>
  </si>
  <si>
    <t>Methyl Chloride</t>
  </si>
  <si>
    <t>Methyl chloroform</t>
  </si>
  <si>
    <t>Methyl ethyl ketone</t>
  </si>
  <si>
    <t>Methyl isobutyl ketone</t>
  </si>
  <si>
    <t>Methylene Chloride</t>
  </si>
  <si>
    <t>Naphthalene</t>
  </si>
  <si>
    <t>O-Cresol</t>
  </si>
  <si>
    <t>p-Dichlorobenzene</t>
  </si>
  <si>
    <t>Phenol</t>
  </si>
  <si>
    <t>Styrene</t>
  </si>
  <si>
    <t>Toluene</t>
  </si>
  <si>
    <t>Trichloroethene</t>
  </si>
  <si>
    <t xml:space="preserve">Xylene </t>
  </si>
  <si>
    <t>References:</t>
  </si>
  <si>
    <t xml:space="preserve"> Emissions from Tire Retread Curing-Process Rate</t>
  </si>
  <si>
    <t>Rubber Weight</t>
  </si>
  <si>
    <t>Tires Cured</t>
  </si>
  <si>
    <t>% Cured</t>
  </si>
  <si>
    <t>Rubber Cured</t>
  </si>
  <si>
    <t>Use this spreadsheet when the emissions are from from  Tire Cure of replacement retreads and the process rates are known. Entries required in yellow areas, output in grey areas. Enter the appropriate process rate and control efficiency (whole numbers, 90 for 90%).  If the curing rate is not provided, use the Tire Calculator on the right to determine it.</t>
  </si>
  <si>
    <t xml:space="preserve"> lb/                lb rubber cured</t>
  </si>
  <si>
    <t>Emissions are calculated by the multiplication of process rates, control efficiency, and emission factors.</t>
  </si>
  <si>
    <t>Pollutants required for toxic reporting: TACs w/o Risk Factor.   Current as of update date.</t>
  </si>
  <si>
    <t>RMA Assumptions:average tire weight, 21.09 pounds. 85.0% of tire is rubber. The amount of retread replacement cured is typically less than 10% of the tire (all rubber).</t>
  </si>
  <si>
    <r>
      <t xml:space="preserve">The emission factors are from the table "Tire Cure" in the spreadsheet "c04s12_tables.xls" referenced in the 2008 update of </t>
    </r>
    <r>
      <rPr>
        <i/>
        <sz val="10"/>
        <rFont val="Arial"/>
        <family val="2"/>
      </rPr>
      <t>AP-42 Chapter 4.12 Manufacture of Rubber Products</t>
    </r>
    <r>
      <rPr>
        <sz val="10"/>
        <rFont val="Arial"/>
        <family val="2"/>
      </rPr>
      <t>. Rubber Manufacturer's Association (RMA)</t>
    </r>
  </si>
  <si>
    <t>Replacement Retreads Curing Rate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</si>
</sst>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ddd\,\ mmmm\ dd\,\ yyyy"/>
    <numFmt numFmtId="166" formatCode="#,##0.0"/>
  </numFmts>
  <fonts count="42">
    <font>
      <sz val="10"/>
      <color indexed="8"/>
      <name val="MS Sans Serif"/>
      <family val="2"/>
    </font>
    <font>
      <sz val="10"/>
      <color indexed="8"/>
      <name val="Arial"/>
      <family val="2"/>
    </font>
    <font>
      <b/>
      <sz val="14"/>
      <name val="Arial"/>
      <family val="2"/>
    </font>
    <font>
      <b/>
      <sz val="10"/>
      <name val="Arial"/>
      <family val="2"/>
    </font>
    <font>
      <i/>
      <sz val="10"/>
      <name val="Arial"/>
      <family val="2"/>
    </font>
    <font>
      <b/>
      <sz val="10"/>
      <color indexed="8"/>
      <name val="Arial"/>
      <family val="2"/>
    </font>
    <font>
      <b/>
      <sz val="10"/>
      <color indexed="8"/>
      <name val="MS Sans Serif"/>
      <family val="2"/>
    </font>
    <font>
      <sz val="14"/>
      <color indexed="8"/>
      <name val="Arial"/>
      <family val="2"/>
    </font>
    <font>
      <sz val="14"/>
      <color indexed="8"/>
      <name val="MS Sans Serif"/>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rgb="FFB2B2B2"/>
        <bgColor indexed="64"/>
      </patternFill>
    </fill>
    <fill>
      <patternFill patternType="solid">
        <fgColor indexed="11"/>
        <bgColor indexed="64"/>
      </patternFill>
    </fill>
    <fill>
      <patternFill patternType="solid">
        <fgColor rgb="FF969696"/>
        <bgColor indexed="64"/>
      </patternFill>
    </fill>
    <fill>
      <patternFill patternType="solid">
        <fgColor indexed="22"/>
        <bgColor indexed="64"/>
      </patternFill>
    </fill>
    <fill>
      <patternFill patternType="solid">
        <fgColor indexed="1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color indexed="63"/>
      </bottom>
    </border>
    <border>
      <left style="thin"/>
      <right style="thin"/>
      <top>
        <color indexed="63"/>
      </top>
      <bottom style="medium"/>
    </border>
    <border>
      <left>
        <color indexed="63"/>
      </left>
      <right style="medium">
        <color indexed="8"/>
      </right>
      <top>
        <color indexed="63"/>
      </top>
      <bottom style="mediu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color indexed="63"/>
      </top>
      <bottom>
        <color indexed="63"/>
      </bottom>
    </border>
    <border>
      <left>
        <color indexed="63"/>
      </left>
      <right style="medium"/>
      <top style="medium"/>
      <bottom style="medium"/>
    </border>
    <border>
      <left>
        <color indexed="63"/>
      </left>
      <right>
        <color indexed="63"/>
      </right>
      <top>
        <color indexed="63"/>
      </top>
      <bottom style="medium"/>
    </border>
    <border>
      <left style="medium"/>
      <right style="medium"/>
      <top>
        <color indexed="63"/>
      </top>
      <bottom style="medium"/>
    </border>
    <border>
      <left style="thin">
        <color indexed="8"/>
      </left>
      <right style="medium">
        <color indexed="8"/>
      </right>
      <top>
        <color indexed="63"/>
      </top>
      <bottom style="thin">
        <color indexed="8"/>
      </bottom>
    </border>
    <border>
      <left style="medium"/>
      <right style="medium"/>
      <top style="medium"/>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1">
    <xf numFmtId="0" fontId="0" fillId="0" borderId="0" applyNumberFormat="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0" fontId="1" fillId="0" borderId="0" xfId="0" applyNumberFormat="1" applyFont="1" applyFill="1" applyBorder="1" applyAlignment="1" applyProtection="1">
      <alignment/>
      <protection/>
    </xf>
    <xf numFmtId="0" fontId="3" fillId="0" borderId="10" xfId="0" applyFont="1" applyBorder="1" applyAlignment="1">
      <alignment horizontal="center" vertical="center"/>
    </xf>
    <xf numFmtId="0" fontId="4" fillId="0" borderId="11" xfId="0" applyFont="1" applyBorder="1" applyAlignment="1">
      <alignment/>
    </xf>
    <xf numFmtId="0" fontId="3" fillId="0" borderId="12" xfId="0" applyFont="1" applyBorder="1" applyAlignment="1">
      <alignment/>
    </xf>
    <xf numFmtId="0" fontId="1" fillId="33" borderId="0" xfId="0" applyFont="1" applyFill="1" applyBorder="1" applyAlignment="1">
      <alignment/>
    </xf>
    <xf numFmtId="0" fontId="1" fillId="0" borderId="0" xfId="0" applyFont="1" applyBorder="1" applyAlignment="1">
      <alignment/>
    </xf>
    <xf numFmtId="0" fontId="1" fillId="0" borderId="13"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1" fillId="34" borderId="15" xfId="0" applyNumberFormat="1" applyFont="1" applyFill="1" applyBorder="1" applyAlignment="1" applyProtection="1">
      <alignment horizontal="center" vertical="center"/>
      <protection/>
    </xf>
    <xf numFmtId="3" fontId="1" fillId="34" borderId="15" xfId="0" applyNumberFormat="1" applyFont="1" applyFill="1" applyBorder="1" applyAlignment="1" applyProtection="1">
      <alignment horizontal="center" vertical="center"/>
      <protection/>
    </xf>
    <xf numFmtId="0" fontId="3" fillId="0" borderId="16" xfId="0" applyFont="1" applyBorder="1" applyAlignment="1">
      <alignment/>
    </xf>
    <xf numFmtId="0" fontId="1" fillId="33" borderId="17" xfId="0" applyFont="1" applyFill="1" applyBorder="1" applyAlignment="1">
      <alignment/>
    </xf>
    <xf numFmtId="0" fontId="1" fillId="0" borderId="17" xfId="0" applyFont="1" applyBorder="1" applyAlignment="1">
      <alignment/>
    </xf>
    <xf numFmtId="0" fontId="1" fillId="0" borderId="18" xfId="0" applyNumberFormat="1" applyFont="1" applyFill="1" applyBorder="1" applyAlignment="1" applyProtection="1">
      <alignment/>
      <protection/>
    </xf>
    <xf numFmtId="0" fontId="3" fillId="0" borderId="0" xfId="0" applyFont="1" applyAlignment="1">
      <alignment horizontal="center" wrapText="1"/>
    </xf>
    <xf numFmtId="0" fontId="1" fillId="0" borderId="19" xfId="0" applyFont="1" applyBorder="1" applyAlignment="1">
      <alignment horizontal="center" wrapText="1"/>
    </xf>
    <xf numFmtId="4" fontId="1" fillId="35" borderId="15" xfId="0" applyNumberFormat="1" applyFont="1" applyFill="1" applyBorder="1" applyAlignment="1" applyProtection="1">
      <alignment horizontal="center" vertical="center"/>
      <protection/>
    </xf>
    <xf numFmtId="3" fontId="1" fillId="35" borderId="15"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protection locked="0"/>
    </xf>
    <xf numFmtId="11" fontId="5" fillId="0" borderId="20" xfId="0" applyNumberFormat="1" applyFont="1" applyFill="1" applyBorder="1" applyAlignment="1" applyProtection="1">
      <alignment horizontal="center" vertical="center" wrapText="1"/>
      <protection locked="0"/>
    </xf>
    <xf numFmtId="11" fontId="5" fillId="0" borderId="21" xfId="0" applyNumberFormat="1" applyFont="1" applyFill="1" applyBorder="1" applyAlignment="1" applyProtection="1">
      <alignment horizontal="center" wrapText="1"/>
      <protection locked="0"/>
    </xf>
    <xf numFmtId="0" fontId="5" fillId="36" borderId="22" xfId="0" applyNumberFormat="1" applyFont="1" applyFill="1" applyBorder="1" applyAlignment="1" applyProtection="1">
      <alignment horizontal="center" vertical="center" wrapText="1"/>
      <protection locked="0"/>
    </xf>
    <xf numFmtId="11" fontId="1" fillId="0" borderId="0" xfId="0" applyNumberFormat="1" applyFont="1" applyFill="1" applyBorder="1" applyAlignment="1" applyProtection="1">
      <alignment horizontal="center" vertical="top" wrapText="1"/>
      <protection locked="0"/>
    </xf>
    <xf numFmtId="11" fontId="1" fillId="35" borderId="23" xfId="0" applyNumberFormat="1" applyFont="1" applyFill="1" applyBorder="1" applyAlignment="1" applyProtection="1">
      <alignment horizontal="center" vertical="center"/>
      <protection/>
    </xf>
    <xf numFmtId="11" fontId="1" fillId="35" borderId="24" xfId="0" applyNumberFormat="1" applyFont="1" applyFill="1" applyBorder="1" applyAlignment="1" applyProtection="1">
      <alignment horizontal="center" vertical="center"/>
      <protection/>
    </xf>
    <xf numFmtId="11" fontId="1" fillId="37" borderId="25" xfId="0" applyNumberFormat="1" applyFont="1" applyFill="1" applyBorder="1" applyAlignment="1" applyProtection="1">
      <alignment horizontal="center" vertical="center"/>
      <protection/>
    </xf>
    <xf numFmtId="11" fontId="1" fillId="35" borderId="26" xfId="0" applyNumberFormat="1" applyFont="1" applyFill="1" applyBorder="1" applyAlignment="1" applyProtection="1">
      <alignment horizontal="center" vertical="center"/>
      <protection/>
    </xf>
    <xf numFmtId="11" fontId="1" fillId="37"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locked="0"/>
    </xf>
    <xf numFmtId="0" fontId="5" fillId="0" borderId="27" xfId="0" applyNumberFormat="1" applyFont="1" applyFill="1" applyBorder="1" applyAlignment="1" applyProtection="1">
      <alignment horizontal="center" vertical="center" wrapText="1"/>
      <protection locked="0"/>
    </xf>
    <xf numFmtId="11" fontId="1" fillId="35" borderId="28" xfId="0" applyNumberFormat="1" applyFont="1" applyFill="1" applyBorder="1" applyAlignment="1" applyProtection="1">
      <alignment horizontal="center" vertical="center"/>
      <protection/>
    </xf>
    <xf numFmtId="11" fontId="1" fillId="35" borderId="29" xfId="0" applyNumberFormat="1" applyFont="1" applyFill="1" applyBorder="1" applyAlignment="1" applyProtection="1">
      <alignment horizontal="center" vertical="center"/>
      <protection/>
    </xf>
    <xf numFmtId="11" fontId="1" fillId="37" borderId="30" xfId="0" applyNumberFormat="1" applyFont="1" applyFill="1" applyBorder="1" applyAlignment="1" applyProtection="1">
      <alignment horizontal="center" vertical="center"/>
      <protection/>
    </xf>
    <xf numFmtId="0" fontId="5" fillId="0" borderId="31"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center" vertical="center" wrapText="1"/>
      <protection locked="0"/>
    </xf>
    <xf numFmtId="11" fontId="1" fillId="0" borderId="0" xfId="0" applyNumberFormat="1" applyFont="1" applyFill="1" applyBorder="1" applyAlignment="1" applyProtection="1">
      <alignment horizontal="center"/>
      <protection/>
    </xf>
    <xf numFmtId="11" fontId="1" fillId="0" borderId="0" xfId="0" applyNumberFormat="1" applyFont="1" applyFill="1" applyBorder="1" applyAlignment="1" applyProtection="1">
      <alignment horizontal="center" vertical="center"/>
      <protection/>
    </xf>
    <xf numFmtId="0" fontId="3" fillId="0" borderId="31" xfId="0" applyFont="1" applyBorder="1" applyAlignment="1">
      <alignment wrapText="1"/>
    </xf>
    <xf numFmtId="0" fontId="3" fillId="0" borderId="0" xfId="0" applyFont="1" applyBorder="1" applyAlignment="1">
      <alignment horizontal="center" wrapText="1"/>
    </xf>
    <xf numFmtId="11"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vertical="center" wrapText="1"/>
    </xf>
    <xf numFmtId="164" fontId="1" fillId="0" borderId="32" xfId="0" applyNumberFormat="1" applyFont="1" applyFill="1" applyBorder="1" applyAlignment="1">
      <alignment horizontal="center"/>
    </xf>
    <xf numFmtId="0" fontId="1" fillId="0" borderId="15" xfId="0" applyNumberFormat="1" applyFont="1" applyFill="1" applyBorder="1" applyAlignment="1" applyProtection="1">
      <alignment horizontal="center" vertical="center"/>
      <protection/>
    </xf>
    <xf numFmtId="3" fontId="1" fillId="0" borderId="15" xfId="0" applyNumberFormat="1" applyFont="1" applyFill="1" applyBorder="1" applyAlignment="1" applyProtection="1">
      <alignment horizontal="center" vertical="center"/>
      <protection/>
    </xf>
    <xf numFmtId="4" fontId="1" fillId="34" borderId="15"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protection/>
    </xf>
    <xf numFmtId="0" fontId="5" fillId="0" borderId="32" xfId="0" applyFont="1" applyFill="1" applyBorder="1" applyAlignment="1">
      <alignment horizontal="center" vertical="center" wrapText="1"/>
    </xf>
    <xf numFmtId="0" fontId="5" fillId="36" borderId="22" xfId="0" applyNumberFormat="1" applyFont="1" applyFill="1" applyBorder="1" applyAlignment="1" applyProtection="1">
      <alignment horizontal="left" vertical="center" wrapText="1"/>
      <protection locked="0"/>
    </xf>
    <xf numFmtId="0" fontId="5" fillId="0" borderId="22" xfId="0" applyNumberFormat="1" applyFont="1" applyFill="1" applyBorder="1" applyAlignment="1" applyProtection="1">
      <alignment horizontal="left" vertical="center" wrapText="1"/>
      <protection locked="0"/>
    </xf>
    <xf numFmtId="11" fontId="5" fillId="0" borderId="22" xfId="0" applyNumberFormat="1" applyFont="1" applyFill="1" applyBorder="1" applyAlignment="1" applyProtection="1">
      <alignment horizontal="left" vertical="center" wrapText="1"/>
      <protection locked="0"/>
    </xf>
    <xf numFmtId="11" fontId="5" fillId="36" borderId="22" xfId="0" applyNumberFormat="1" applyFont="1" applyFill="1" applyBorder="1" applyAlignment="1" applyProtection="1">
      <alignment horizontal="left" vertical="center" wrapText="1"/>
      <protection locked="0"/>
    </xf>
    <xf numFmtId="0" fontId="5" fillId="0" borderId="27" xfId="0" applyNumberFormat="1" applyFont="1" applyFill="1" applyBorder="1" applyAlignment="1" applyProtection="1">
      <alignment horizontal="left" vertical="center" wrapText="1"/>
      <protection locked="0"/>
    </xf>
    <xf numFmtId="11" fontId="1" fillId="0" borderId="0" xfId="0" applyNumberFormat="1" applyFont="1" applyFill="1" applyBorder="1" applyAlignment="1" applyProtection="1">
      <alignment horizontal="center" vertical="center" wrapText="1"/>
      <protection locked="0"/>
    </xf>
    <xf numFmtId="11" fontId="1" fillId="38" borderId="0" xfId="0" applyNumberFormat="1" applyFont="1" applyFill="1" applyBorder="1" applyAlignment="1" applyProtection="1">
      <alignment horizontal="center" vertical="center"/>
      <protection/>
    </xf>
    <xf numFmtId="11" fontId="1" fillId="0" borderId="33" xfId="0" applyNumberFormat="1" applyFont="1" applyFill="1" applyBorder="1" applyAlignment="1" applyProtection="1">
      <alignment horizontal="center" vertical="center" wrapText="1"/>
      <protection locked="0"/>
    </xf>
    <xf numFmtId="11" fontId="1" fillId="38" borderId="33" xfId="0" applyNumberFormat="1" applyFont="1" applyFill="1" applyBorder="1" applyAlignment="1" applyProtection="1">
      <alignment horizontal="center" vertical="center"/>
      <protection/>
    </xf>
    <xf numFmtId="2" fontId="1" fillId="33" borderId="34" xfId="0" applyNumberFormat="1" applyFont="1" applyFill="1" applyBorder="1" applyAlignment="1">
      <alignment horizontal="center" vertical="center" wrapText="1"/>
    </xf>
    <xf numFmtId="3" fontId="1" fillId="34" borderId="34" xfId="0" applyNumberFormat="1" applyFont="1" applyFill="1" applyBorder="1" applyAlignment="1">
      <alignment horizontal="center" vertical="center" wrapText="1"/>
    </xf>
    <xf numFmtId="11" fontId="5" fillId="0" borderId="35" xfId="0" applyNumberFormat="1" applyFont="1" applyFill="1" applyBorder="1" applyAlignment="1" applyProtection="1">
      <alignment horizontal="center" wrapText="1"/>
      <protection locked="0"/>
    </xf>
    <xf numFmtId="0" fontId="1" fillId="33" borderId="36" xfId="0" applyFont="1" applyFill="1" applyBorder="1" applyAlignment="1">
      <alignment horizontal="center" vertical="center" wrapText="1"/>
    </xf>
    <xf numFmtId="0" fontId="1" fillId="0" borderId="34" xfId="0" applyFont="1" applyFill="1" applyBorder="1" applyAlignment="1">
      <alignment horizontal="center" vertical="center" wrapText="1"/>
    </xf>
    <xf numFmtId="166" fontId="1" fillId="35" borderId="37" xfId="0" applyNumberFormat="1" applyFont="1" applyFill="1" applyBorder="1" applyAlignment="1" applyProtection="1">
      <alignment horizontal="center" vertical="center"/>
      <protection/>
    </xf>
    <xf numFmtId="3" fontId="1" fillId="35" borderId="37" xfId="0" applyNumberFormat="1" applyFont="1" applyFill="1" applyBorder="1" applyAlignment="1" applyProtection="1">
      <alignment horizontal="center" vertical="center"/>
      <protection/>
    </xf>
    <xf numFmtId="0" fontId="4" fillId="0" borderId="10" xfId="0" applyFont="1" applyBorder="1" applyAlignment="1">
      <alignment vertical="center" wrapText="1"/>
    </xf>
    <xf numFmtId="0" fontId="9" fillId="39" borderId="38" xfId="0" applyFont="1" applyFill="1" applyBorder="1" applyAlignment="1">
      <alignment wrapText="1"/>
    </xf>
    <xf numFmtId="0" fontId="0" fillId="0" borderId="39" xfId="0" applyBorder="1" applyAlignment="1">
      <alignment wrapText="1"/>
    </xf>
    <xf numFmtId="0" fontId="0" fillId="0" borderId="40" xfId="0" applyBorder="1" applyAlignment="1">
      <alignment wrapText="1"/>
    </xf>
    <xf numFmtId="0" fontId="2" fillId="0" borderId="33" xfId="0" applyFont="1" applyBorder="1" applyAlignment="1">
      <alignment horizontal="center" wrapText="1"/>
    </xf>
    <xf numFmtId="0" fontId="2" fillId="0" borderId="33" xfId="0" applyFont="1" applyBorder="1" applyAlignment="1">
      <alignment wrapText="1"/>
    </xf>
    <xf numFmtId="0" fontId="2" fillId="0" borderId="41" xfId="0" applyFont="1" applyBorder="1" applyAlignment="1">
      <alignment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1" fillId="0" borderId="32" xfId="0" applyFont="1" applyBorder="1" applyAlignment="1">
      <alignment vertical="center" wrapText="1"/>
    </xf>
    <xf numFmtId="0" fontId="1" fillId="39" borderId="11" xfId="0" applyFont="1" applyFill="1" applyBorder="1" applyAlignment="1">
      <alignment horizontal="center"/>
    </xf>
    <xf numFmtId="0" fontId="1" fillId="0" borderId="11" xfId="0" applyFont="1" applyBorder="1" applyAlignment="1">
      <alignment/>
    </xf>
    <xf numFmtId="0" fontId="5" fillId="0" borderId="10"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32" xfId="0" applyFont="1" applyBorder="1" applyAlignment="1">
      <alignment horizontal="center" vertical="center" wrapText="1"/>
    </xf>
    <xf numFmtId="0" fontId="1" fillId="0" borderId="15" xfId="0"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164" fontId="1" fillId="39" borderId="11" xfId="0" applyNumberFormat="1" applyFont="1" applyFill="1" applyBorder="1" applyAlignment="1">
      <alignment horizontal="center"/>
    </xf>
    <xf numFmtId="0" fontId="0" fillId="0" borderId="11" xfId="0" applyBorder="1" applyAlignment="1">
      <alignment horizontal="center"/>
    </xf>
    <xf numFmtId="0" fontId="2" fillId="0" borderId="42" xfId="0" applyFont="1" applyBorder="1" applyAlignment="1">
      <alignment horizontal="center" wrapText="1"/>
    </xf>
    <xf numFmtId="0" fontId="7" fillId="0" borderId="43" xfId="0" applyNumberFormat="1" applyFont="1" applyFill="1" applyBorder="1" applyAlignment="1" applyProtection="1">
      <alignment horizontal="center"/>
      <protection/>
    </xf>
    <xf numFmtId="0" fontId="8" fillId="0" borderId="44" xfId="0" applyNumberFormat="1" applyFont="1" applyFill="1" applyBorder="1" applyAlignment="1" applyProtection="1">
      <alignment/>
      <protection/>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5" xfId="0" applyNumberFormat="1" applyFont="1" applyFill="1" applyBorder="1" applyAlignment="1" applyProtection="1">
      <alignment horizontal="center" vertical="center" wrapText="1"/>
      <protection/>
    </xf>
    <xf numFmtId="0" fontId="1" fillId="0" borderId="46" xfId="0" applyNumberFormat="1" applyFont="1" applyFill="1" applyBorder="1" applyAlignment="1" applyProtection="1">
      <alignment horizontal="center" vertical="center" wrapText="1"/>
      <protection/>
    </xf>
    <xf numFmtId="0" fontId="1" fillId="0" borderId="47"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48"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38" xfId="0" applyNumberFormat="1"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1" fillId="0" borderId="15" xfId="0" applyFont="1" applyBorder="1" applyAlignment="1">
      <alignment horizontal="center" vertical="center" wrapText="1"/>
    </xf>
    <xf numFmtId="0" fontId="0" fillId="0" borderId="15" xfId="0" applyBorder="1" applyAlignment="1">
      <alignment wrapText="1"/>
    </xf>
    <xf numFmtId="0" fontId="1" fillId="0" borderId="37" xfId="0" applyNumberFormat="1"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9" fillId="0" borderId="38"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zoomScale="130" zoomScaleNormal="130" zoomScalePageLayoutView="0" workbookViewId="0" topLeftCell="A1">
      <selection activeCell="B4" sqref="B4"/>
    </sheetView>
  </sheetViews>
  <sheetFormatPr defaultColWidth="9.140625" defaultRowHeight="12.75"/>
  <cols>
    <col min="1" max="1" width="33.8515625" style="2" customWidth="1"/>
    <col min="2" max="7" width="12.7109375" style="2" customWidth="1"/>
    <col min="8" max="8" width="11.421875" style="2" customWidth="1"/>
    <col min="9" max="12" width="12.7109375" style="2" customWidth="1"/>
    <col min="13" max="16384" width="9.140625" style="2" customWidth="1"/>
  </cols>
  <sheetData>
    <row r="1" spans="1:7" ht="24" customHeight="1" thickBot="1">
      <c r="A1" s="1" t="s">
        <v>0</v>
      </c>
      <c r="B1" s="73" t="s">
        <v>52</v>
      </c>
      <c r="C1" s="74"/>
      <c r="D1" s="74"/>
      <c r="E1" s="74"/>
      <c r="F1" s="74"/>
      <c r="G1" s="75"/>
    </row>
    <row r="2" spans="1:7" ht="53.25" customHeight="1" thickBot="1">
      <c r="A2" s="3" t="s">
        <v>1</v>
      </c>
      <c r="B2" s="76" t="s">
        <v>57</v>
      </c>
      <c r="C2" s="77"/>
      <c r="D2" s="77"/>
      <c r="E2" s="77"/>
      <c r="F2" s="77"/>
      <c r="G2" s="78"/>
    </row>
    <row r="3" spans="1:12" ht="13.5" customHeight="1" thickBot="1">
      <c r="A3" s="69" t="s">
        <v>2</v>
      </c>
      <c r="B3" s="79" t="s">
        <v>3</v>
      </c>
      <c r="C3" s="80"/>
      <c r="D3" s="4" t="s">
        <v>4</v>
      </c>
      <c r="E3" s="86">
        <v>42639</v>
      </c>
      <c r="F3" s="87"/>
      <c r="G3" s="47"/>
      <c r="I3" s="81" t="s">
        <v>5</v>
      </c>
      <c r="J3" s="82"/>
      <c r="K3" s="82"/>
      <c r="L3" s="83"/>
    </row>
    <row r="4" spans="1:12" ht="12.75">
      <c r="A4" s="5" t="s">
        <v>6</v>
      </c>
      <c r="B4" s="6"/>
      <c r="C4" s="6"/>
      <c r="D4" s="6"/>
      <c r="E4" s="7"/>
      <c r="F4" s="7"/>
      <c r="G4" s="8"/>
      <c r="I4" s="9"/>
      <c r="J4" s="9"/>
      <c r="K4" s="10" t="s">
        <v>7</v>
      </c>
      <c r="L4" s="10" t="s">
        <v>8</v>
      </c>
    </row>
    <row r="5" spans="1:12" ht="12.75">
      <c r="A5" s="5" t="s">
        <v>9</v>
      </c>
      <c r="B5" s="6"/>
      <c r="C5" s="6"/>
      <c r="D5" s="6"/>
      <c r="E5" s="7"/>
      <c r="F5" s="7"/>
      <c r="G5" s="8"/>
      <c r="I5" s="84" t="s">
        <v>54</v>
      </c>
      <c r="J5" s="85"/>
      <c r="K5" s="13">
        <v>15</v>
      </c>
      <c r="L5" s="14">
        <v>80300</v>
      </c>
    </row>
    <row r="6" spans="1:12" ht="13.5" thickBot="1">
      <c r="A6" s="15" t="s">
        <v>10</v>
      </c>
      <c r="B6" s="16"/>
      <c r="C6" s="16"/>
      <c r="D6" s="16"/>
      <c r="E6" s="17"/>
      <c r="F6" s="17"/>
      <c r="G6" s="18"/>
      <c r="I6" s="11"/>
      <c r="J6" s="12"/>
      <c r="K6" s="48" t="s">
        <v>11</v>
      </c>
      <c r="L6" s="49" t="s">
        <v>12</v>
      </c>
    </row>
    <row r="7" spans="1:12" ht="18.75" customHeight="1" thickBot="1" thickTop="1">
      <c r="A7" s="19"/>
      <c r="B7" s="20" t="s">
        <v>13</v>
      </c>
      <c r="C7" s="20" t="s">
        <v>14</v>
      </c>
      <c r="D7" s="88" t="s">
        <v>15</v>
      </c>
      <c r="E7" s="89"/>
      <c r="F7" s="89"/>
      <c r="G7" s="90"/>
      <c r="I7" s="106" t="s">
        <v>53</v>
      </c>
      <c r="J7" s="107"/>
      <c r="K7" s="21">
        <f>K5*21.09*0.85</f>
        <v>268.89750000000004</v>
      </c>
      <c r="L7" s="22">
        <f>L5*21.09*0.85</f>
        <v>1439497.95</v>
      </c>
    </row>
    <row r="8" spans="1:12" ht="12.75" customHeight="1" thickBot="1">
      <c r="A8" s="52" t="s">
        <v>63</v>
      </c>
      <c r="B8" s="62">
        <v>26.9</v>
      </c>
      <c r="C8" s="63">
        <v>143950</v>
      </c>
      <c r="D8" s="91" t="s">
        <v>59</v>
      </c>
      <c r="E8" s="92"/>
      <c r="F8" s="92"/>
      <c r="G8" s="93"/>
      <c r="I8" s="108" t="s">
        <v>55</v>
      </c>
      <c r="J8" s="109"/>
      <c r="K8" s="50">
        <v>10</v>
      </c>
      <c r="L8" s="49"/>
    </row>
    <row r="9" spans="1:12" ht="13.5" customHeight="1" thickBot="1">
      <c r="A9" s="52" t="s">
        <v>16</v>
      </c>
      <c r="B9" s="65">
        <v>90</v>
      </c>
      <c r="C9" s="66"/>
      <c r="D9" s="94"/>
      <c r="E9" s="95"/>
      <c r="F9" s="95"/>
      <c r="G9" s="96"/>
      <c r="I9" s="51"/>
      <c r="J9" s="51"/>
      <c r="K9" s="48" t="s">
        <v>11</v>
      </c>
      <c r="L9" s="49" t="s">
        <v>12</v>
      </c>
    </row>
    <row r="10" spans="1:12" ht="35.25" customHeight="1" thickBot="1">
      <c r="A10" s="23" t="s">
        <v>17</v>
      </c>
      <c r="B10" s="23" t="s">
        <v>18</v>
      </c>
      <c r="C10" s="24" t="s">
        <v>58</v>
      </c>
      <c r="D10" s="25" t="s">
        <v>19</v>
      </c>
      <c r="E10" s="64" t="s">
        <v>20</v>
      </c>
      <c r="F10" s="25" t="s">
        <v>21</v>
      </c>
      <c r="G10" s="64" t="s">
        <v>22</v>
      </c>
      <c r="I10" s="110" t="s">
        <v>56</v>
      </c>
      <c r="J10" s="111"/>
      <c r="K10" s="67">
        <f>K7*(K8/100)</f>
        <v>26.889750000000006</v>
      </c>
      <c r="L10" s="68">
        <f>L7*(K8/100)</f>
        <v>143949.795</v>
      </c>
    </row>
    <row r="11" spans="1:12" ht="12.75" customHeight="1">
      <c r="A11" s="53" t="s">
        <v>23</v>
      </c>
      <c r="B11" s="26">
        <v>120821</v>
      </c>
      <c r="C11" s="58">
        <v>2.59E-09</v>
      </c>
      <c r="D11" s="59">
        <f aca="true" t="shared" si="0" ref="D11:D38">$B$8*C11</f>
        <v>6.967099999999999E-08</v>
      </c>
      <c r="E11" s="28">
        <f aca="true" t="shared" si="1" ref="E11:E38">$C$8*C11</f>
        <v>0.0003728305</v>
      </c>
      <c r="F11" s="29">
        <f>D11*((100-$B$9)/100)</f>
        <v>6.967099999999999E-09</v>
      </c>
      <c r="G11" s="30">
        <f>E11*((100-$B$9)/100)</f>
        <v>3.7283050000000006E-05</v>
      </c>
      <c r="I11" s="97" t="s">
        <v>61</v>
      </c>
      <c r="J11" s="98"/>
      <c r="K11" s="98"/>
      <c r="L11" s="99"/>
    </row>
    <row r="12" spans="1:12" ht="12.75">
      <c r="A12" s="53" t="s">
        <v>24</v>
      </c>
      <c r="B12" s="26">
        <v>98862</v>
      </c>
      <c r="C12" s="58">
        <v>1.2E-07</v>
      </c>
      <c r="D12" s="59">
        <f t="shared" si="0"/>
        <v>3.2279999999999994E-06</v>
      </c>
      <c r="E12" s="28">
        <f t="shared" si="1"/>
        <v>0.017273999999999998</v>
      </c>
      <c r="F12" s="31">
        <f aca="true" t="shared" si="2" ref="F12:G38">D12*((100-$B$9)/100)</f>
        <v>3.2279999999999995E-07</v>
      </c>
      <c r="G12" s="32">
        <f t="shared" si="2"/>
        <v>0.0017273999999999998</v>
      </c>
      <c r="I12" s="100"/>
      <c r="J12" s="101"/>
      <c r="K12" s="101"/>
      <c r="L12" s="102"/>
    </row>
    <row r="13" spans="1:12" ht="12.75" customHeight="1" thickBot="1">
      <c r="A13" s="54" t="s">
        <v>25</v>
      </c>
      <c r="B13" s="33">
        <v>107028</v>
      </c>
      <c r="C13" s="58">
        <v>1.28E-07</v>
      </c>
      <c r="D13" s="59">
        <f t="shared" si="0"/>
        <v>3.4432E-06</v>
      </c>
      <c r="E13" s="28">
        <f t="shared" si="1"/>
        <v>0.0184256</v>
      </c>
      <c r="F13" s="31">
        <f t="shared" si="2"/>
        <v>3.4432E-07</v>
      </c>
      <c r="G13" s="32">
        <f t="shared" si="2"/>
        <v>0.00184256</v>
      </c>
      <c r="I13" s="103"/>
      <c r="J13" s="104"/>
      <c r="K13" s="104"/>
      <c r="L13" s="105"/>
    </row>
    <row r="14" spans="1:12" ht="12.75" customHeight="1">
      <c r="A14" s="54" t="s">
        <v>26</v>
      </c>
      <c r="B14" s="33">
        <v>62533</v>
      </c>
      <c r="C14" s="58">
        <v>3.57E-06</v>
      </c>
      <c r="D14" s="59">
        <f t="shared" si="0"/>
        <v>9.6033E-05</v>
      </c>
      <c r="E14" s="28">
        <f t="shared" si="1"/>
        <v>0.5139015</v>
      </c>
      <c r="F14" s="31">
        <f t="shared" si="2"/>
        <v>9.6033E-06</v>
      </c>
      <c r="G14" s="32">
        <f t="shared" si="2"/>
        <v>0.05139015</v>
      </c>
      <c r="I14" s="46"/>
      <c r="J14" s="46"/>
      <c r="K14" s="46"/>
      <c r="L14" s="46"/>
    </row>
    <row r="15" spans="1:7" ht="12.75" customHeight="1">
      <c r="A15" s="54" t="s">
        <v>27</v>
      </c>
      <c r="B15" s="33">
        <v>71432</v>
      </c>
      <c r="C15" s="58">
        <v>2.41E-07</v>
      </c>
      <c r="D15" s="59">
        <f t="shared" si="0"/>
        <v>6.482899999999999E-06</v>
      </c>
      <c r="E15" s="28">
        <f t="shared" si="1"/>
        <v>0.03469195</v>
      </c>
      <c r="F15" s="31">
        <f t="shared" si="2"/>
        <v>6.482899999999999E-07</v>
      </c>
      <c r="G15" s="32">
        <f t="shared" si="2"/>
        <v>0.003469195</v>
      </c>
    </row>
    <row r="16" spans="1:7" ht="12.75" customHeight="1">
      <c r="A16" s="53" t="s">
        <v>28</v>
      </c>
      <c r="B16" s="26">
        <v>92524</v>
      </c>
      <c r="C16" s="58">
        <v>3.97E-08</v>
      </c>
      <c r="D16" s="59">
        <f t="shared" si="0"/>
        <v>1.06793E-06</v>
      </c>
      <c r="E16" s="28">
        <f t="shared" si="1"/>
        <v>0.005714815</v>
      </c>
      <c r="F16" s="31">
        <f t="shared" si="2"/>
        <v>1.06793E-07</v>
      </c>
      <c r="G16" s="32">
        <f t="shared" si="2"/>
        <v>0.0005714815</v>
      </c>
    </row>
    <row r="17" spans="1:7" ht="12.75" customHeight="1">
      <c r="A17" s="54" t="s">
        <v>29</v>
      </c>
      <c r="B17" s="33">
        <v>75150</v>
      </c>
      <c r="C17" s="58">
        <v>4.6E-06</v>
      </c>
      <c r="D17" s="59">
        <f t="shared" si="0"/>
        <v>0.00012374</v>
      </c>
      <c r="E17" s="28">
        <f t="shared" si="1"/>
        <v>0.66217</v>
      </c>
      <c r="F17" s="31">
        <f t="shared" si="2"/>
        <v>1.2374E-05</v>
      </c>
      <c r="G17" s="32">
        <f t="shared" si="2"/>
        <v>0.06621700000000001</v>
      </c>
    </row>
    <row r="18" spans="1:7" ht="12.75" customHeight="1">
      <c r="A18" s="53" t="s">
        <v>30</v>
      </c>
      <c r="B18" s="26">
        <v>98828</v>
      </c>
      <c r="C18" s="58">
        <v>1.36E-07</v>
      </c>
      <c r="D18" s="59">
        <f t="shared" si="0"/>
        <v>3.6584E-06</v>
      </c>
      <c r="E18" s="28">
        <f t="shared" si="1"/>
        <v>0.0195772</v>
      </c>
      <c r="F18" s="31">
        <f t="shared" si="2"/>
        <v>3.6584E-07</v>
      </c>
      <c r="G18" s="32">
        <f t="shared" si="2"/>
        <v>0.00195772</v>
      </c>
    </row>
    <row r="19" spans="1:7" ht="12.75" customHeight="1">
      <c r="A19" s="54" t="s">
        <v>31</v>
      </c>
      <c r="B19" s="33">
        <v>117817</v>
      </c>
      <c r="C19" s="58">
        <v>5.92E-07</v>
      </c>
      <c r="D19" s="59">
        <f t="shared" si="0"/>
        <v>1.59248E-05</v>
      </c>
      <c r="E19" s="28">
        <f t="shared" si="1"/>
        <v>0.0852184</v>
      </c>
      <c r="F19" s="31">
        <f t="shared" si="2"/>
        <v>1.59248E-06</v>
      </c>
      <c r="G19" s="32">
        <f t="shared" si="2"/>
        <v>0.008521840000000001</v>
      </c>
    </row>
    <row r="20" spans="1:7" ht="12.75" customHeight="1">
      <c r="A20" s="53" t="s">
        <v>32</v>
      </c>
      <c r="B20" s="26">
        <v>132649</v>
      </c>
      <c r="C20" s="58">
        <v>9.81E-09</v>
      </c>
      <c r="D20" s="59">
        <f t="shared" si="0"/>
        <v>2.63889E-07</v>
      </c>
      <c r="E20" s="28">
        <f t="shared" si="1"/>
        <v>0.0014121495</v>
      </c>
      <c r="F20" s="31">
        <f t="shared" si="2"/>
        <v>2.63889E-08</v>
      </c>
      <c r="G20" s="32">
        <f t="shared" si="2"/>
        <v>0.00014121495000000002</v>
      </c>
    </row>
    <row r="21" spans="1:7" ht="12.75" customHeight="1">
      <c r="A21" s="53" t="s">
        <v>33</v>
      </c>
      <c r="B21" s="26">
        <v>84742</v>
      </c>
      <c r="C21" s="58">
        <v>4.52E-07</v>
      </c>
      <c r="D21" s="59">
        <f t="shared" si="0"/>
        <v>1.21588E-05</v>
      </c>
      <c r="E21" s="28">
        <f t="shared" si="1"/>
        <v>0.06506540000000001</v>
      </c>
      <c r="F21" s="31">
        <f t="shared" si="2"/>
        <v>1.21588E-06</v>
      </c>
      <c r="G21" s="32">
        <f t="shared" si="2"/>
        <v>0.006506540000000002</v>
      </c>
    </row>
    <row r="22" spans="1:7" ht="12.75" customHeight="1">
      <c r="A22" s="53" t="s">
        <v>34</v>
      </c>
      <c r="B22" s="26">
        <v>131113</v>
      </c>
      <c r="C22" s="58">
        <v>2.09E-08</v>
      </c>
      <c r="D22" s="59">
        <f t="shared" si="0"/>
        <v>5.6221E-07</v>
      </c>
      <c r="E22" s="28">
        <f t="shared" si="1"/>
        <v>0.003008555</v>
      </c>
      <c r="F22" s="31">
        <f t="shared" si="2"/>
        <v>5.6221E-08</v>
      </c>
      <c r="G22" s="32">
        <f t="shared" si="2"/>
        <v>0.0003008555</v>
      </c>
    </row>
    <row r="23" spans="1:7" ht="12.75" customHeight="1">
      <c r="A23" s="54" t="s">
        <v>35</v>
      </c>
      <c r="B23" s="33">
        <v>100414</v>
      </c>
      <c r="C23" s="58">
        <v>3.7E-06</v>
      </c>
      <c r="D23" s="59">
        <f t="shared" si="0"/>
        <v>9.953E-05</v>
      </c>
      <c r="E23" s="28">
        <f t="shared" si="1"/>
        <v>0.5326150000000001</v>
      </c>
      <c r="F23" s="31">
        <f t="shared" si="2"/>
        <v>9.953000000000001E-06</v>
      </c>
      <c r="G23" s="32">
        <f t="shared" si="2"/>
        <v>0.05326150000000001</v>
      </c>
    </row>
    <row r="24" spans="1:7" ht="12.75" customHeight="1">
      <c r="A24" s="54" t="s">
        <v>36</v>
      </c>
      <c r="B24" s="33">
        <v>110543</v>
      </c>
      <c r="C24" s="58">
        <v>1.58E-06</v>
      </c>
      <c r="D24" s="59">
        <f t="shared" si="0"/>
        <v>4.2501999999999994E-05</v>
      </c>
      <c r="E24" s="28">
        <f t="shared" si="1"/>
        <v>0.22744099999999998</v>
      </c>
      <c r="F24" s="31">
        <f t="shared" si="2"/>
        <v>4.2501999999999996E-06</v>
      </c>
      <c r="G24" s="32">
        <f t="shared" si="2"/>
        <v>0.0227441</v>
      </c>
    </row>
    <row r="25" spans="1:7" ht="12.75" customHeight="1">
      <c r="A25" s="54" t="s">
        <v>37</v>
      </c>
      <c r="B25" s="33">
        <v>78591</v>
      </c>
      <c r="C25" s="58">
        <v>7.62E-09</v>
      </c>
      <c r="D25" s="59">
        <f t="shared" si="0"/>
        <v>2.0497799999999997E-07</v>
      </c>
      <c r="E25" s="28">
        <f t="shared" si="1"/>
        <v>0.001096899</v>
      </c>
      <c r="F25" s="31">
        <f t="shared" si="2"/>
        <v>2.04978E-08</v>
      </c>
      <c r="G25" s="32">
        <f t="shared" si="2"/>
        <v>0.0001096899</v>
      </c>
    </row>
    <row r="26" spans="1:7" ht="12.75" customHeight="1">
      <c r="A26" s="53" t="s">
        <v>38</v>
      </c>
      <c r="B26" s="26">
        <v>74873</v>
      </c>
      <c r="C26" s="58">
        <v>4.7E-08</v>
      </c>
      <c r="D26" s="59">
        <f t="shared" si="0"/>
        <v>1.2643E-06</v>
      </c>
      <c r="E26" s="28">
        <f t="shared" si="1"/>
        <v>0.00676565</v>
      </c>
      <c r="F26" s="31">
        <f t="shared" si="2"/>
        <v>1.2643E-07</v>
      </c>
      <c r="G26" s="32">
        <f t="shared" si="2"/>
        <v>0.0006765650000000001</v>
      </c>
    </row>
    <row r="27" spans="1:7" ht="12.75" customHeight="1">
      <c r="A27" s="55" t="s">
        <v>39</v>
      </c>
      <c r="B27" s="33">
        <v>71556</v>
      </c>
      <c r="C27" s="58">
        <v>9.27E-08</v>
      </c>
      <c r="D27" s="59">
        <f t="shared" si="0"/>
        <v>2.49363E-06</v>
      </c>
      <c r="E27" s="28">
        <f t="shared" si="1"/>
        <v>0.013344165</v>
      </c>
      <c r="F27" s="31">
        <f t="shared" si="2"/>
        <v>2.4936300000000003E-07</v>
      </c>
      <c r="G27" s="32">
        <f t="shared" si="2"/>
        <v>0.0013344165000000001</v>
      </c>
    </row>
    <row r="28" spans="1:7" ht="12.75" customHeight="1">
      <c r="A28" s="54" t="s">
        <v>40</v>
      </c>
      <c r="B28" s="33">
        <v>78933</v>
      </c>
      <c r="C28" s="58">
        <v>5.37E-07</v>
      </c>
      <c r="D28" s="59">
        <f t="shared" si="0"/>
        <v>1.4445299999999999E-05</v>
      </c>
      <c r="E28" s="28">
        <f t="shared" si="1"/>
        <v>0.07730115</v>
      </c>
      <c r="F28" s="31">
        <f t="shared" si="2"/>
        <v>1.4445299999999999E-06</v>
      </c>
      <c r="G28" s="32">
        <f t="shared" si="2"/>
        <v>0.007730115</v>
      </c>
    </row>
    <row r="29" spans="1:7" ht="12.75" customHeight="1">
      <c r="A29" s="56" t="s">
        <v>41</v>
      </c>
      <c r="B29" s="26">
        <v>108101</v>
      </c>
      <c r="C29" s="58">
        <v>1.26E-05</v>
      </c>
      <c r="D29" s="59">
        <f t="shared" si="0"/>
        <v>0.00033894</v>
      </c>
      <c r="E29" s="28">
        <f t="shared" si="1"/>
        <v>1.8137699999999999</v>
      </c>
      <c r="F29" s="31">
        <f t="shared" si="2"/>
        <v>3.3894E-05</v>
      </c>
      <c r="G29" s="32">
        <f t="shared" si="2"/>
        <v>0.181377</v>
      </c>
    </row>
    <row r="30" spans="1:7" ht="12.75" customHeight="1">
      <c r="A30" s="54" t="s">
        <v>42</v>
      </c>
      <c r="B30" s="33">
        <v>75092</v>
      </c>
      <c r="C30" s="58">
        <v>2.18E-06</v>
      </c>
      <c r="D30" s="59">
        <f t="shared" si="0"/>
        <v>5.864199999999999E-05</v>
      </c>
      <c r="E30" s="28">
        <f t="shared" si="1"/>
        <v>0.313811</v>
      </c>
      <c r="F30" s="31">
        <f t="shared" si="2"/>
        <v>5.8642E-06</v>
      </c>
      <c r="G30" s="32">
        <f t="shared" si="2"/>
        <v>0.0313811</v>
      </c>
    </row>
    <row r="31" spans="1:7" ht="12.75" customHeight="1">
      <c r="A31" s="54" t="s">
        <v>43</v>
      </c>
      <c r="B31" s="33">
        <v>91203</v>
      </c>
      <c r="C31" s="58">
        <v>1.24E-07</v>
      </c>
      <c r="D31" s="59">
        <f t="shared" si="0"/>
        <v>3.3356E-06</v>
      </c>
      <c r="E31" s="28">
        <f t="shared" si="1"/>
        <v>0.0178498</v>
      </c>
      <c r="F31" s="31">
        <f t="shared" si="2"/>
        <v>3.3356000000000003E-07</v>
      </c>
      <c r="G31" s="32">
        <f t="shared" si="2"/>
        <v>0.00178498</v>
      </c>
    </row>
    <row r="32" spans="1:7" ht="12.75" customHeight="1">
      <c r="A32" s="54" t="s">
        <v>44</v>
      </c>
      <c r="B32" s="33">
        <v>95487</v>
      </c>
      <c r="C32" s="58">
        <v>6.63E-09</v>
      </c>
      <c r="D32" s="59">
        <f t="shared" si="0"/>
        <v>1.7834699999999998E-07</v>
      </c>
      <c r="E32" s="28">
        <f t="shared" si="1"/>
        <v>0.0009543885</v>
      </c>
      <c r="F32" s="31">
        <f t="shared" si="2"/>
        <v>1.7834699999999998E-08</v>
      </c>
      <c r="G32" s="32">
        <f t="shared" si="2"/>
        <v>9.543885000000001E-05</v>
      </c>
    </row>
    <row r="33" spans="1:7" ht="12.75" customHeight="1">
      <c r="A33" s="54" t="s">
        <v>45</v>
      </c>
      <c r="B33" s="33">
        <v>106467</v>
      </c>
      <c r="C33" s="58">
        <v>6.8E-09</v>
      </c>
      <c r="D33" s="59">
        <f t="shared" si="0"/>
        <v>1.8291999999999997E-07</v>
      </c>
      <c r="E33" s="28">
        <f t="shared" si="1"/>
        <v>0.00097886</v>
      </c>
      <c r="F33" s="31">
        <f t="shared" si="2"/>
        <v>1.8292E-08</v>
      </c>
      <c r="G33" s="32">
        <f t="shared" si="2"/>
        <v>9.7886E-05</v>
      </c>
    </row>
    <row r="34" spans="1:7" ht="12.75" customHeight="1">
      <c r="A34" s="54" t="s">
        <v>46</v>
      </c>
      <c r="B34" s="33">
        <v>108952</v>
      </c>
      <c r="C34" s="58">
        <v>3.87E-07</v>
      </c>
      <c r="D34" s="59">
        <f t="shared" si="0"/>
        <v>1.04103E-05</v>
      </c>
      <c r="E34" s="28">
        <f t="shared" si="1"/>
        <v>0.05570865</v>
      </c>
      <c r="F34" s="31">
        <f t="shared" si="2"/>
        <v>1.04103E-06</v>
      </c>
      <c r="G34" s="32">
        <f t="shared" si="2"/>
        <v>0.005570865</v>
      </c>
    </row>
    <row r="35" spans="1:7" ht="12.75" customHeight="1">
      <c r="A35" s="54" t="s">
        <v>47</v>
      </c>
      <c r="B35" s="33">
        <v>100425</v>
      </c>
      <c r="C35" s="58">
        <v>4.71E-07</v>
      </c>
      <c r="D35" s="59">
        <f t="shared" si="0"/>
        <v>1.26699E-05</v>
      </c>
      <c r="E35" s="28">
        <f t="shared" si="1"/>
        <v>0.06780045</v>
      </c>
      <c r="F35" s="31">
        <f t="shared" si="2"/>
        <v>1.26699E-06</v>
      </c>
      <c r="G35" s="32">
        <f t="shared" si="2"/>
        <v>0.006780045</v>
      </c>
    </row>
    <row r="36" spans="1:7" ht="12.75" customHeight="1">
      <c r="A36" s="54" t="s">
        <v>48</v>
      </c>
      <c r="B36" s="33">
        <v>108883</v>
      </c>
      <c r="C36" s="58">
        <v>6.88E-06</v>
      </c>
      <c r="D36" s="59">
        <f t="shared" si="0"/>
        <v>0.000185072</v>
      </c>
      <c r="E36" s="28">
        <f t="shared" si="1"/>
        <v>0.990376</v>
      </c>
      <c r="F36" s="31">
        <f t="shared" si="2"/>
        <v>1.85072E-05</v>
      </c>
      <c r="G36" s="32">
        <f t="shared" si="2"/>
        <v>0.0990376</v>
      </c>
    </row>
    <row r="37" spans="1:7" ht="12.75" customHeight="1">
      <c r="A37" s="54" t="s">
        <v>49</v>
      </c>
      <c r="B37" s="33">
        <v>79016</v>
      </c>
      <c r="C37" s="58">
        <v>3.68E-08</v>
      </c>
      <c r="D37" s="59">
        <f t="shared" si="0"/>
        <v>9.8992E-07</v>
      </c>
      <c r="E37" s="28">
        <f t="shared" si="1"/>
        <v>0.00529736</v>
      </c>
      <c r="F37" s="31">
        <f t="shared" si="2"/>
        <v>9.8992E-08</v>
      </c>
      <c r="G37" s="32">
        <f t="shared" si="2"/>
        <v>0.000529736</v>
      </c>
    </row>
    <row r="38" spans="1:7" ht="12.75" customHeight="1" thickBot="1">
      <c r="A38" s="57" t="s">
        <v>50</v>
      </c>
      <c r="B38" s="34">
        <v>1330207</v>
      </c>
      <c r="C38" s="60">
        <v>1.566E-05</v>
      </c>
      <c r="D38" s="61">
        <f t="shared" si="0"/>
        <v>0.000421254</v>
      </c>
      <c r="E38" s="35">
        <f t="shared" si="1"/>
        <v>2.254257</v>
      </c>
      <c r="F38" s="36">
        <f t="shared" si="2"/>
        <v>4.21254E-05</v>
      </c>
      <c r="G38" s="37">
        <f t="shared" si="2"/>
        <v>0.2254257</v>
      </c>
    </row>
    <row r="39" spans="1:5" ht="12.75" customHeight="1">
      <c r="A39" s="38"/>
      <c r="B39" s="39"/>
      <c r="C39" s="27"/>
      <c r="D39" s="40"/>
      <c r="E39" s="41"/>
    </row>
    <row r="40" spans="1:8" ht="12.75" customHeight="1">
      <c r="A40" s="42" t="s">
        <v>51</v>
      </c>
      <c r="B40" s="43"/>
      <c r="C40" s="44"/>
      <c r="D40" s="44"/>
      <c r="E40" s="44"/>
      <c r="F40" s="44"/>
      <c r="G40" s="44"/>
      <c r="H40" s="45"/>
    </row>
    <row r="41" spans="1:8" ht="26.25" customHeight="1">
      <c r="A41" s="112" t="s">
        <v>62</v>
      </c>
      <c r="B41" s="71"/>
      <c r="C41" s="71"/>
      <c r="D41" s="71"/>
      <c r="E41" s="71"/>
      <c r="F41" s="71"/>
      <c r="G41" s="71"/>
      <c r="H41" s="72"/>
    </row>
    <row r="42" spans="1:8" ht="12.75" customHeight="1">
      <c r="A42" s="70" t="s">
        <v>60</v>
      </c>
      <c r="B42" s="71"/>
      <c r="C42" s="71"/>
      <c r="D42" s="71"/>
      <c r="E42" s="71"/>
      <c r="F42" s="71"/>
      <c r="G42" s="71"/>
      <c r="H42" s="72"/>
    </row>
    <row r="43" ht="12.75" customHeight="1"/>
    <row r="44" ht="12.75" customHeight="1"/>
    <row r="45" spans="9:10" ht="12.75">
      <c r="I45" s="45"/>
      <c r="J45" s="45"/>
    </row>
  </sheetData>
  <sheetProtection/>
  <mergeCells count="14">
    <mergeCell ref="I7:J7"/>
    <mergeCell ref="I8:J8"/>
    <mergeCell ref="I10:J10"/>
    <mergeCell ref="A41:H41"/>
    <mergeCell ref="A42:H42"/>
    <mergeCell ref="B1:G1"/>
    <mergeCell ref="B2:G2"/>
    <mergeCell ref="B3:C3"/>
    <mergeCell ref="I3:L3"/>
    <mergeCell ref="I5:J5"/>
    <mergeCell ref="E3:F3"/>
    <mergeCell ref="D7:G7"/>
    <mergeCell ref="D8:G9"/>
    <mergeCell ref="I11:L13"/>
  </mergeCells>
  <conditionalFormatting sqref="C11:C39">
    <cfRule type="cellIs" priority="1" dxfId="1" operator="equal" stopIfTrue="1">
      <formula>0</formula>
    </cfRule>
  </conditionalFormatting>
  <printOptions gridLines="1"/>
  <pageMargins left="0.94" right="0.75" top="0.51" bottom="0.49" header="0.5" footer="0.5"/>
  <pageSetup horizontalDpi="300" verticalDpi="300" orientation="landscape" pageOrder="overThenDown"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2014-09-24T15:18:25Z</dcterms:created>
  <dcterms:modified xsi:type="dcterms:W3CDTF">2016-09-26T20:22:52Z</dcterms:modified>
  <cp:category/>
  <cp:version/>
  <cp:contentType/>
  <cp:contentStatus/>
</cp:coreProperties>
</file>